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640" windowHeight="11760" activeTab="1"/>
  </bookViews>
  <sheets>
    <sheet name="Тит.лист" sheetId="18" r:id="rId1"/>
    <sheet name="ф 1" sheetId="20" r:id="rId2"/>
    <sheet name="ф 2" sheetId="19" r:id="rId3"/>
    <sheet name="ф 3" sheetId="15" r:id="rId4"/>
    <sheet name="ф 4" sheetId="17" r:id="rId5"/>
    <sheet name="ф 5" sheetId="14" r:id="rId6"/>
    <sheet name="ф 6" sheetId="21" r:id="rId7"/>
    <sheet name="ф7" sheetId="22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2"/>
  <c r="J10"/>
  <c r="Q20" i="20" l="1"/>
  <c r="Q19"/>
  <c r="Q18"/>
  <c r="P18"/>
  <c r="Q17"/>
  <c r="P17"/>
  <c r="Q14"/>
  <c r="O16"/>
  <c r="Q16" s="1"/>
  <c r="O15"/>
  <c r="P15" s="1"/>
  <c r="I19"/>
  <c r="I20" s="1"/>
  <c r="Q15" l="1"/>
  <c r="J17" i="14"/>
  <c r="I17"/>
  <c r="J14"/>
  <c r="I12"/>
  <c r="G15" i="19" l="1"/>
  <c r="G12"/>
  <c r="P14" i="20" l="1"/>
  <c r="J16" i="14" l="1"/>
  <c r="J13"/>
  <c r="J15"/>
  <c r="I13"/>
  <c r="I14"/>
  <c r="I15"/>
  <c r="I16"/>
  <c r="J12"/>
</calcChain>
</file>

<file path=xl/sharedStrings.xml><?xml version="1.0" encoding="utf-8"?>
<sst xmlns="http://schemas.openxmlformats.org/spreadsheetml/2006/main" count="214" uniqueCount="153">
  <si>
    <t>Ответственный исполнитель мероприятия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</si>
  <si>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</si>
  <si>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</si>
  <si>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</si>
  <si>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</si>
  <si>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</si>
  <si>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</si>
  <si>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</si>
  <si>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</si>
  <si>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</si>
  <si>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</si>
  <si>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</si>
  <si>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</si>
  <si>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</si>
  <si>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</si>
  <si>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</si>
  <si>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ГРБС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</si>
  <si>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</si>
  <si>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</si>
  <si>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</si>
  <si>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</si>
  <si>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</si>
  <si>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</si>
  <si>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</si>
  <si>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</si>
  <si>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</si>
  <si>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</si>
  <si>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</si>
  <si>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</si>
  <si>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</si>
  <si>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</si>
  <si>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</si>
  <si>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</si>
  <si>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</si>
  <si>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</si>
  <si>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</si>
  <si>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</si>
  <si>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</si>
  <si>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</si>
  <si>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</si>
  <si>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</si>
  <si>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</si>
  <si>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</si>
  <si>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</si>
  <si>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</si>
  <si>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</si>
  <si>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</si>
  <si>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</si>
  <si>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</si>
  <si>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</si>
  <si>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</si>
  <si>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</si>
  <si>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17</t>
  </si>
  <si>
    <t xml:space="preserve">Разработка и проведение мероприятий по маркетинговой и имиджевой политике города
</t>
  </si>
  <si>
    <t>Разработана и принята имиджевая символика города, отражающая основные уникальные характеристики города, как территории благоприятной для проживания, туризма и инвестирования.  Создана система пешеходной туристской навигации,  установка уличных конструкций, информационных стоек в аэропорту, на ж/д вокзале Ижевска, в центре города. Подготовлены материалы для презентации Воткинска на участие города во Всероссийском ежегодном конкурсе "Туристическое событие"</t>
  </si>
  <si>
    <t>Сформировано, опубликовано и ежеквартально  обновляется предложение по размещению, питанию и организции досуга на сайте для туристов и гостей города   в сети «Интернет» на официальном сайте города Воткинска.</t>
  </si>
  <si>
    <t>в течение года</t>
  </si>
  <si>
    <t>01</t>
  </si>
  <si>
    <t>Задача 2. Формирование и продвижение туристского продукта, удовлетворяющего потребности туристов</t>
  </si>
  <si>
    <t>Содействие  формированию и продвижению конкурентоспособного туристического продукта. Содействие развитию событийного туризма</t>
  </si>
  <si>
    <t xml:space="preserve">Участие в подготовке мероприятий  к 180-летию П.И. Чайковского: приглашение гостей, выстриивание взаимодействия с информационными партнерами. Оказано содействие в подготовке и запуску 3 новых туристских маршрутов. Разработаны 3 тематические экскурсии по грроду. Разработана линейка сувенирной продукции города Воткинска к 180 летиюП.И. Чайковского и к Новогодним праздникам. Запущены 2 видеоролика о туристских мероприятиях в городе и 1 аудиоролик. Сформирован городской реестр объектов индустрии гостеприимства для развития внутреннего туризма. Подготовлен и проведен промотур для туроператоров Удмуртии и Пермского края. Увеличен туристический поток до 145 тыс. человек в год.  </t>
  </si>
  <si>
    <t>в соответствии с планом событийных мероприятий</t>
  </si>
  <si>
    <t>Ответственный исполнитель : Управление развития города</t>
  </si>
  <si>
    <t>Объем туристического потока</t>
  </si>
  <si>
    <t>Численность лиц, обслуженных в коллективных средствах размещения</t>
  </si>
  <si>
    <t>Объем инвестиций в основной капитал средств размещения (гостиницы, места для временного проживания)</t>
  </si>
  <si>
    <t>Объем платных туристских услуг, оказанных населению</t>
  </si>
  <si>
    <t>Объем платных услуг гостиниц  и аналогичных средств  размещения</t>
  </si>
  <si>
    <t>человек</t>
  </si>
  <si>
    <t>млн.руб.</t>
  </si>
  <si>
    <t>заместитель главы Администрации по экономике, финансам и инвестициям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</si>
  <si>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</si>
  <si>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</si>
  <si>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</si>
  <si>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</si>
  <si>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И</t>
  </si>
  <si>
    <t>Рз</t>
  </si>
  <si>
    <t>Пр</t>
  </si>
  <si>
    <t>ЦС</t>
  </si>
  <si>
    <t>ВР</t>
  </si>
  <si>
    <t>0</t>
  </si>
  <si>
    <t>Всего</t>
  </si>
  <si>
    <t xml:space="preserve">Администрация города Воткинска </t>
  </si>
  <si>
    <t>Администрация города Воткинска</t>
  </si>
  <si>
    <t>04</t>
  </si>
  <si>
    <t>Содействие  формированию и продвижению конкурентоспособного туристического продукта. Содействие развитию событийного туризма.</t>
  </si>
  <si>
    <t>Кассовые расходв,%</t>
  </si>
  <si>
    <t>Сводная бюджетная роспись на отчетную дату</t>
  </si>
  <si>
    <t>Кассовое исполнение на конец отчетного периода</t>
  </si>
  <si>
    <t>Сводная бюджетная роспись, план на 1 января отчетного года</t>
  </si>
  <si>
    <t xml:space="preserve">К плану на  1 января отчетного  года
(гр15/гр13*
100)
</t>
  </si>
  <si>
    <t xml:space="preserve">К плану на отчетную  дату
(гр15/гр14*
100)
</t>
  </si>
  <si>
    <t xml:space="preserve">Ответственный исполнитель:  Управление экономики </t>
  </si>
  <si>
    <t>Ответственный исполнитель: Управление экономики</t>
  </si>
  <si>
    <t>Форма 6.</t>
  </si>
  <si>
    <t xml:space="preserve">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</si>
  <si>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</si>
  <si>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</si>
  <si>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</si>
  <si>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</si>
  <si>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Ответственный исполнитель : Управление экономики</t>
  </si>
  <si>
    <t xml:space="preserve">постановление Администрации города Воткинска </t>
  </si>
  <si>
    <t xml:space="preserve">Форма 1 </t>
  </si>
  <si>
    <t>Ответственный исполнитель Управление экономики</t>
  </si>
  <si>
    <t>В рамках программы  муниципальные задания на выполнение муниципальных услуг (работ)  не выдаются</t>
  </si>
  <si>
    <t>январь-декабрь</t>
  </si>
  <si>
    <t>Управление экономики</t>
  </si>
  <si>
    <t>Ф 7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</si>
  <si>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</si>
  <si>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</si>
  <si>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</si>
  <si>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</si>
  <si>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</si>
  <si>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</si>
  <si>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</si>
  <si>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</si>
  <si>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</si>
  <si>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</si>
  <si>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</si>
  <si>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</si>
  <si>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</si>
  <si>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</si>
  <si>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заместитель главы Администрации по экономике финансам и инвестициям</t>
  </si>
  <si>
    <t xml:space="preserve"> Результаты оценки эффективности муниципальной  программы </t>
  </si>
  <si>
    <t>Ответственный исполнитель Управление экономики Администрации города Воткинска</t>
  </si>
  <si>
    <t>Развитие туризма</t>
  </si>
  <si>
    <t>_______________ /А.А.Асылханова</t>
  </si>
  <si>
    <t>____________</t>
  </si>
  <si>
    <t>Реализация инвестиционных проектов: ООО "ЭверестЭкстра" Строительство гостиницы", ООО "ПаркузГрупп" "Строительство базы отдыха "Деревня рыбака"</t>
  </si>
  <si>
    <t>Отчет о реализации муниципальной программы:  "Развитие туризма"</t>
  </si>
  <si>
    <r>
      <t xml:space="preserve">по состоянию на </t>
    </r>
    <r>
      <rPr>
        <sz val="12"/>
        <rFont val="Times New Roman"/>
        <family val="1"/>
        <charset val="204"/>
      </rPr>
      <t xml:space="preserve"> 31.12.2024</t>
    </r>
  </si>
  <si>
    <t>Отчет об использовании  бюджетных ассигнований бюджета МО "Город Воткинск" на реализацию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состоянию на  31.12.2024</t>
  </si>
  <si>
    <t>Наименование муниципальной программы:  Развитие туризма</t>
  </si>
  <si>
    <t>по состоянию на 31.12.2024</t>
  </si>
  <si>
    <t>Наименование муниципальной программы "Развитие туризма"</t>
  </si>
  <si>
    <t>Наименование муниципальной программы: "Развитие туризма"</t>
  </si>
  <si>
    <t>Наименование муниципальной программы : "Развитие туризма"</t>
  </si>
  <si>
    <t>Наименование муниципальной программы: Развитие туризма</t>
  </si>
  <si>
    <t>Численность граждан, посетивших объекты туристической индустрии</t>
  </si>
  <si>
    <t>тыс.чел.</t>
  </si>
  <si>
    <t>"Развитие туризма"</t>
  </si>
  <si>
    <t>Предложение по размещению, питанию и организации досуга для туристов и гостей города опубликовано на сайтах: на votkarte - туристическом путеводителе по Воткинску и на официальном сайте муниципального образования "Город Воткинск" в сети "Интернет"</t>
  </si>
  <si>
    <t xml:space="preserve">1. Подготовка документов на конкурс "Лучшие муниципальные проекты в УР в 2023" с проектом "Развиваем туризм - влюбляем  в Воткинск!". Проект занял призовое место и город получил  на  "Музыкальную дорогу" - 600 тыс.руб.                                  2.Содействие Министерству по туризму УР по размещению брендинга НТМ на туробъектах по пути следования НТМ (Музей И.П. Чайковского и Благовещенский собор).                                   3.Содействие ДК "Юбилейный" по установке арт-объектов на набережной. Установлены 4 арт-объекта напротив ДК "Юбилейный"                                                                                                        4. Направлено письмо в Министерство по туризму УР о размещении и продаже брендированной продукции  НТМ в учреждениях города (Музей истории и культуры и Музей И.П. Чайковского).                                                                                                                5. Проведена инвентаризация табличек "ДаУр", информация направлена в Министерство по туризму УР.                                              6.Запуск информационного тура ретропоезд "Чайковский экспресс", уникальный тематически поезд на паровой тяге, подготовленный специально для путешествия.                                               7. Город Воткинск в четвертый раз стал победителем во Всероссийском конкурсе лучших проектов комфортной городской среды с проектом "Сила музыки и ветра".                                        </t>
  </si>
  <si>
    <t>1.Разработан новый туристический путеводитель , в котором содержатся все объекты туристического показа.                                   2. Размещены 2 баннера по НТМ: на въезде с Ижевска по ул.Пригородная и на  въезде на плотину.                                                                     3. Оказано содействие  Министерству по туризму УР по организации автопробега  Ижевск-Воткинск "Навстречу 185-летию Чайковского"                                                                                            4. 25 августа 2024 года состоялся гала-концерт "Фрагменты из опер и балетов П.И. Чайковского" в рамках масштабного проекта "Путь Чайковского" с участием Музыкантов Государственного симфонического оркестра "Новая Россия" и маэстра Юрия Башмета</t>
  </si>
  <si>
    <t>Задача 1. Создание благоприятной информационной среды для туристов, формирование имиджа Воткинска, как города привлекательного для туризма</t>
  </si>
  <si>
    <t>Поддержка предложений от МСП индустрии гостеприимства на информационных ресурсах Администрации города Воткинска</t>
  </si>
  <si>
    <t>Управление экономики, Управление культуры, спорта и молодежной политики</t>
  </si>
  <si>
    <t>Управление культуры, спорта и молодежной политики</t>
  </si>
  <si>
    <r>
      <t>У</t>
    </r>
    <r>
      <rPr>
        <b/>
        <sz val="12"/>
        <rFont val="Times New Roman"/>
        <family val="1"/>
        <charset val="204"/>
      </rPr>
      <t>правление культуры, спорта и молодежной политики</t>
    </r>
  </si>
  <si>
    <t>В краткой характеристике и приложениях 5,6 внесены изменения по финансированию</t>
  </si>
  <si>
    <t xml:space="preserve">Продлен срок реализации программы </t>
  </si>
  <si>
    <t>Факт на начало отчетного периода (за 2023 год)</t>
  </si>
  <si>
    <t>План на конец отчетного 2024  года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</si>
</sst>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0"/>
  </numFmts>
  <fonts count="3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9"/>
      <name val="Calibri"/>
      <family val="2"/>
      <charset val="204"/>
      <scheme val="minor"/>
    </font>
    <font>
      <sz val="7"/>
      <color theme="0" tint="-0.499984740745262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9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2" fillId="0" borderId="0" xfId="0" applyFont="1"/>
    <xf numFmtId="0" fontId="1" fillId="0" borderId="0" xfId="0" applyFont="1"/>
    <xf numFmtId="0" fontId="16" fillId="0" borderId="0" xfId="0" applyFont="1" applyFill="1"/>
    <xf numFmtId="0" fontId="17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justify" vertical="center"/>
    </xf>
    <xf numFmtId="0" fontId="19" fillId="0" borderId="0" xfId="0" applyFont="1" applyFill="1"/>
    <xf numFmtId="0" fontId="4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/>
    <xf numFmtId="0" fontId="3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/>
    <xf numFmtId="49" fontId="14" fillId="0" borderId="1" xfId="0" applyNumberFormat="1" applyFont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22" fillId="0" borderId="0" xfId="0" applyFont="1"/>
    <xf numFmtId="0" fontId="22" fillId="0" borderId="0" xfId="0" applyFont="1" applyFill="1"/>
    <xf numFmtId="0" fontId="24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/>
    <xf numFmtId="0" fontId="26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NumberFormat="1" applyFont="1" applyBorder="1" applyAlignment="1">
      <alignment horizontal="left" vertical="top" wrapText="1"/>
    </xf>
    <xf numFmtId="165" fontId="13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27" fillId="3" borderId="0" xfId="0" applyFont="1" applyFill="1"/>
    <xf numFmtId="0" fontId="8" fillId="3" borderId="0" xfId="0" applyFont="1" applyFill="1"/>
    <xf numFmtId="0" fontId="16" fillId="3" borderId="0" xfId="0" applyFont="1" applyFill="1"/>
    <xf numFmtId="0" fontId="6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2" fillId="0" borderId="0" xfId="0" applyFont="1"/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/>
    <xf numFmtId="165" fontId="13" fillId="3" borderId="1" xfId="0" applyNumberFormat="1" applyFont="1" applyFill="1" applyBorder="1"/>
    <xf numFmtId="0" fontId="16" fillId="3" borderId="1" xfId="0" applyFont="1" applyFill="1" applyBorder="1" applyAlignment="1">
      <alignment wrapText="1"/>
    </xf>
    <xf numFmtId="165" fontId="11" fillId="3" borderId="3" xfId="0" applyNumberFormat="1" applyFont="1" applyFill="1" applyBorder="1"/>
    <xf numFmtId="165" fontId="11" fillId="3" borderId="1" xfId="0" applyNumberFormat="1" applyFont="1" applyFill="1" applyBorder="1"/>
    <xf numFmtId="0" fontId="16" fillId="3" borderId="1" xfId="0" applyFont="1" applyFill="1" applyBorder="1" applyAlignment="1">
      <alignment horizontal="left" wrapText="1" indent="3"/>
    </xf>
    <xf numFmtId="165" fontId="10" fillId="3" borderId="3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33" fillId="0" borderId="0" xfId="0" applyFont="1" applyFill="1" applyAlignment="1">
      <alignment horizontal="center"/>
    </xf>
    <xf numFmtId="49" fontId="3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14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3" fillId="0" borderId="0" xfId="0" applyFont="1" applyAlignment="1"/>
    <xf numFmtId="0" fontId="24" fillId="0" borderId="0" xfId="0" applyFont="1" applyFill="1" applyAlignment="1">
      <alignment horizontal="center" wrapText="1"/>
    </xf>
    <xf numFmtId="0" fontId="25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 vertical="justify" wrapText="1"/>
    </xf>
    <xf numFmtId="0" fontId="3" fillId="0" borderId="6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justify" wrapText="1"/>
    </xf>
    <xf numFmtId="0" fontId="11" fillId="3" borderId="0" xfId="0" applyFont="1" applyFill="1" applyAlignment="1">
      <alignment horizontal="justify" wrapText="1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86" zoomScaleSheetLayoutView="86" workbookViewId="0">
      <selection activeCell="T16" sqref="T16"/>
    </sheetView>
  </sheetViews>
  <sheetFormatPr defaultColWidth="9.140625" defaultRowHeight="15"/>
  <cols>
    <col min="1" max="5" width="3.28515625" style="16" customWidth="1"/>
    <col min="6" max="6" width="27.85546875" style="16" customWidth="1"/>
    <col min="7" max="7" width="16.85546875" style="41" customWidth="1"/>
    <col min="8" max="8" width="5.42578125" style="41" customWidth="1"/>
    <col min="9" max="10" width="4" style="16" customWidth="1"/>
    <col min="11" max="11" width="10.140625" style="16" customWidth="1"/>
    <col min="12" max="12" width="4.5703125" style="16" customWidth="1"/>
    <col min="13" max="15" width="10.5703125" style="16" customWidth="1"/>
    <col min="16" max="17" width="8.85546875" style="16" customWidth="1"/>
    <col min="18" max="16384" width="9.140625" style="16"/>
  </cols>
  <sheetData>
    <row r="1" spans="1:17" s="15" customFormat="1" ht="14.1" customHeight="1">
      <c r="A1" s="13"/>
      <c r="B1" s="13"/>
      <c r="C1" s="13"/>
      <c r="D1" s="13"/>
      <c r="E1" s="13"/>
      <c r="F1" s="13"/>
      <c r="G1" s="39"/>
      <c r="H1" s="39"/>
      <c r="I1" s="13"/>
      <c r="J1" s="13"/>
      <c r="K1" s="13"/>
      <c r="L1" s="13"/>
      <c r="M1" s="13"/>
      <c r="N1" s="172" t="s">
        <v>21</v>
      </c>
      <c r="O1" s="172"/>
      <c r="P1" s="172"/>
      <c r="Q1" s="172"/>
    </row>
    <row r="2" spans="1:17" s="15" customFormat="1" ht="36" customHeight="1">
      <c r="A2" s="13"/>
      <c r="B2" s="13"/>
      <c r="C2" s="13"/>
      <c r="D2" s="13"/>
      <c r="E2" s="13"/>
      <c r="F2" s="13"/>
      <c r="G2" s="39"/>
      <c r="H2" s="39"/>
      <c r="I2" s="13"/>
      <c r="J2" s="13"/>
      <c r="K2" s="13"/>
      <c r="L2" s="13"/>
      <c r="M2" s="13"/>
      <c r="N2" s="173" t="s">
        <v>40</v>
      </c>
      <c r="O2" s="173"/>
      <c r="P2" s="173"/>
      <c r="Q2" s="173"/>
    </row>
    <row r="3" spans="1:17" s="15" customFormat="1" ht="55.5" customHeight="1">
      <c r="A3" s="13"/>
      <c r="B3" s="13"/>
      <c r="C3" s="13"/>
      <c r="D3" s="13"/>
      <c r="E3" s="13"/>
      <c r="F3" s="13"/>
      <c r="G3" s="39"/>
      <c r="H3" s="39"/>
      <c r="I3" s="13"/>
      <c r="J3" s="13"/>
      <c r="K3" s="13"/>
      <c r="L3" s="13"/>
      <c r="M3" s="13"/>
      <c r="N3" s="174" t="s">
        <v>70</v>
      </c>
      <c r="O3" s="174"/>
      <c r="P3" s="174"/>
      <c r="Q3" s="174"/>
    </row>
    <row r="4" spans="1:17" ht="16.5" customHeight="1">
      <c r="A4" s="4"/>
      <c r="B4" s="4"/>
      <c r="C4" s="4"/>
      <c r="D4" s="4"/>
      <c r="E4" s="4"/>
      <c r="F4" s="4"/>
      <c r="G4" s="40"/>
      <c r="H4" s="40"/>
      <c r="I4" s="4"/>
      <c r="J4" s="4"/>
      <c r="K4" s="4"/>
      <c r="L4" s="4"/>
      <c r="M4" s="4"/>
      <c r="N4" s="175" t="s">
        <v>41</v>
      </c>
      <c r="O4" s="175"/>
      <c r="P4" s="175"/>
      <c r="Q4" s="175"/>
    </row>
    <row r="5" spans="1:17" ht="18" customHeight="1">
      <c r="A5" s="4"/>
      <c r="B5" s="4"/>
      <c r="C5" s="4"/>
      <c r="D5" s="4"/>
      <c r="E5" s="4"/>
      <c r="F5" s="4"/>
      <c r="G5" s="40"/>
      <c r="H5" s="40"/>
      <c r="I5" s="4"/>
      <c r="J5" s="4"/>
      <c r="K5" s="4"/>
      <c r="L5" s="4"/>
      <c r="M5" s="4"/>
      <c r="N5" s="177" t="s">
        <v>126</v>
      </c>
      <c r="O5" s="177"/>
      <c r="P5" s="177"/>
      <c r="Q5" s="177"/>
    </row>
    <row r="6" spans="1:17" ht="18" customHeight="1">
      <c r="A6" s="4"/>
      <c r="B6" s="4"/>
      <c r="C6" s="4"/>
      <c r="D6" s="4"/>
      <c r="E6" s="4"/>
      <c r="F6" s="4"/>
      <c r="G6" s="40"/>
      <c r="H6" s="40"/>
      <c r="I6" s="4"/>
      <c r="J6" s="4"/>
      <c r="K6" s="4"/>
      <c r="L6" s="4"/>
      <c r="M6" s="4"/>
      <c r="N6" s="180" t="s">
        <v>42</v>
      </c>
      <c r="O6" s="180"/>
      <c r="P6" s="180"/>
      <c r="Q6" s="180"/>
    </row>
    <row r="7" spans="1:17" ht="18" customHeight="1">
      <c r="A7" s="4"/>
      <c r="B7" s="4"/>
      <c r="C7" s="4"/>
      <c r="D7" s="4"/>
      <c r="E7" s="4"/>
      <c r="F7" s="4"/>
      <c r="G7" s="40"/>
      <c r="H7" s="40"/>
      <c r="I7" s="4"/>
      <c r="J7" s="4"/>
      <c r="K7" s="4"/>
      <c r="L7" s="4"/>
      <c r="M7" s="4"/>
      <c r="N7" s="178" t="s">
        <v>127</v>
      </c>
      <c r="O7" s="179"/>
      <c r="P7" s="179"/>
      <c r="Q7" s="179"/>
    </row>
    <row r="8" spans="1:17" ht="18" customHeight="1">
      <c r="A8" s="4"/>
      <c r="B8" s="4"/>
      <c r="C8" s="4"/>
      <c r="D8" s="4"/>
      <c r="E8" s="4"/>
      <c r="F8" s="4"/>
      <c r="G8" s="40"/>
      <c r="H8" s="40"/>
      <c r="I8" s="4"/>
      <c r="J8" s="4"/>
      <c r="K8" s="4"/>
      <c r="L8" s="4"/>
      <c r="M8" s="4"/>
      <c r="N8" s="180" t="s">
        <v>43</v>
      </c>
      <c r="O8" s="180"/>
      <c r="P8" s="180"/>
      <c r="Q8" s="180"/>
    </row>
    <row r="9" spans="1:17" ht="14.1" customHeight="1">
      <c r="A9" s="4"/>
      <c r="B9" s="4"/>
      <c r="C9" s="4"/>
      <c r="D9" s="4"/>
      <c r="E9" s="4"/>
      <c r="F9" s="4"/>
      <c r="G9" s="40"/>
      <c r="H9" s="40"/>
      <c r="I9" s="4"/>
      <c r="J9" s="4"/>
      <c r="K9" s="4"/>
      <c r="L9" s="4"/>
      <c r="M9" s="4"/>
      <c r="N9" s="3"/>
      <c r="O9" s="3"/>
      <c r="P9" s="4"/>
      <c r="Q9" s="4"/>
    </row>
    <row r="10" spans="1:17" s="15" customFormat="1" ht="17.45" customHeight="1">
      <c r="A10" s="176" t="s">
        <v>129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7" s="15" customFormat="1" ht="17.45" customHeight="1">
      <c r="A11" s="176" t="s">
        <v>130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1:17" s="15" customFormat="1" ht="17.45" customHeight="1">
      <c r="A12" s="6"/>
      <c r="B12" s="11"/>
      <c r="C12" s="11"/>
      <c r="D12" s="11"/>
      <c r="E12" s="11"/>
      <c r="F12" s="11"/>
      <c r="G12" s="14"/>
      <c r="H12" s="14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5" customFormat="1" ht="17.45" customHeight="1">
      <c r="A13" s="6"/>
      <c r="B13" s="11"/>
      <c r="C13" s="11"/>
      <c r="D13" s="11"/>
      <c r="E13" s="11"/>
      <c r="F13" s="11"/>
      <c r="G13" s="14"/>
      <c r="H13" s="14"/>
      <c r="I13" s="11"/>
      <c r="J13" s="11"/>
      <c r="K13" s="11"/>
      <c r="L13" s="11"/>
      <c r="M13" s="11"/>
      <c r="N13" s="11"/>
      <c r="O13" s="11"/>
      <c r="P13" s="11"/>
      <c r="Q13" s="11"/>
    </row>
  </sheetData>
  <mergeCells count="10">
    <mergeCell ref="N1:Q1"/>
    <mergeCell ref="N2:Q2"/>
    <mergeCell ref="N3:Q3"/>
    <mergeCell ref="N4:Q4"/>
    <mergeCell ref="A11:Q11"/>
    <mergeCell ref="A10:Q10"/>
    <mergeCell ref="N5:Q5"/>
    <mergeCell ref="N7:Q7"/>
    <mergeCell ref="N6:Q6"/>
    <mergeCell ref="N8:Q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Q20"/>
  <sheetViews>
    <sheetView tabSelected="1" topLeftCell="A7" zoomScaleSheetLayoutView="100" workbookViewId="0">
      <selection activeCell="F14" sqref="F14:F16"/>
    </sheetView>
  </sheetViews>
  <sheetFormatPr defaultColWidth="9.140625" defaultRowHeight="15.75"/>
  <cols>
    <col min="1" max="5" width="3.28515625" style="79" customWidth="1"/>
    <col min="6" max="6" width="54.28515625" style="79" customWidth="1"/>
    <col min="7" max="7" width="29.28515625" style="79" customWidth="1"/>
    <col min="8" max="8" width="6.5703125" style="79" customWidth="1"/>
    <col min="9" max="9" width="4.85546875" style="79" customWidth="1"/>
    <col min="10" max="10" width="5" style="79" customWidth="1"/>
    <col min="11" max="11" width="9.5703125" style="79" customWidth="1"/>
    <col min="12" max="12" width="6" style="79" customWidth="1"/>
    <col min="13" max="13" width="13.7109375" style="79" customWidth="1"/>
    <col min="14" max="17" width="13.7109375" style="80" customWidth="1"/>
    <col min="18" max="16384" width="9.140625" style="79"/>
  </cols>
  <sheetData>
    <row r="1" spans="1:17">
      <c r="M1" s="173"/>
      <c r="N1" s="193"/>
      <c r="O1" s="193"/>
      <c r="P1" s="193"/>
      <c r="Q1" s="193"/>
    </row>
    <row r="2" spans="1:17">
      <c r="M2" s="201"/>
      <c r="N2" s="202"/>
      <c r="O2" s="202"/>
      <c r="P2" s="202"/>
      <c r="Q2" s="202"/>
    </row>
    <row r="3" spans="1:17" s="15" customFormat="1" ht="18.7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94" t="s">
        <v>102</v>
      </c>
      <c r="N3" s="203"/>
      <c r="O3" s="203"/>
      <c r="P3" s="203"/>
      <c r="Q3" s="203"/>
    </row>
    <row r="4" spans="1:17" s="15" customFormat="1" ht="18.7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194"/>
      <c r="N4" s="195"/>
      <c r="O4" s="196"/>
      <c r="P4" s="196"/>
      <c r="Q4" s="196"/>
    </row>
    <row r="5" spans="1:17" s="15" customFormat="1" ht="18.7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97"/>
      <c r="P5" s="197"/>
      <c r="Q5" s="82"/>
    </row>
    <row r="6" spans="1:17" s="15" customFormat="1" ht="18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 s="20" customFormat="1" ht="18.75">
      <c r="A7" s="204" t="s">
        <v>131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</row>
    <row r="8" spans="1:17" s="19" customFormat="1" ht="18.75">
      <c r="A8" s="205" t="s">
        <v>132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17" s="19" customFormat="1" ht="18.75">
      <c r="A9" s="205" t="s">
        <v>92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pans="1:17" ht="18.75">
      <c r="A10" s="83"/>
      <c r="B10" s="83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s="113" customFormat="1" ht="12">
      <c r="A11" s="198" t="s">
        <v>4</v>
      </c>
      <c r="B11" s="206"/>
      <c r="C11" s="206"/>
      <c r="D11" s="206"/>
      <c r="E11" s="207"/>
      <c r="F11" s="208" t="s">
        <v>71</v>
      </c>
      <c r="G11" s="208" t="s">
        <v>72</v>
      </c>
      <c r="H11" s="198" t="s">
        <v>73</v>
      </c>
      <c r="I11" s="206"/>
      <c r="J11" s="206"/>
      <c r="K11" s="206"/>
      <c r="L11" s="207"/>
      <c r="M11" s="198" t="s">
        <v>74</v>
      </c>
      <c r="N11" s="199"/>
      <c r="O11" s="200"/>
      <c r="P11" s="198" t="s">
        <v>86</v>
      </c>
      <c r="Q11" s="200"/>
    </row>
    <row r="12" spans="1:17" s="90" customFormat="1" ht="72">
      <c r="A12" s="87" t="s">
        <v>9</v>
      </c>
      <c r="B12" s="87" t="s">
        <v>5</v>
      </c>
      <c r="C12" s="87" t="s">
        <v>6</v>
      </c>
      <c r="D12" s="87" t="s">
        <v>7</v>
      </c>
      <c r="E12" s="87" t="s">
        <v>75</v>
      </c>
      <c r="F12" s="209"/>
      <c r="G12" s="209"/>
      <c r="H12" s="87" t="s">
        <v>16</v>
      </c>
      <c r="I12" s="87" t="s">
        <v>76</v>
      </c>
      <c r="J12" s="87" t="s">
        <v>77</v>
      </c>
      <c r="K12" s="87" t="s">
        <v>78</v>
      </c>
      <c r="L12" s="87" t="s">
        <v>79</v>
      </c>
      <c r="M12" s="52" t="s">
        <v>89</v>
      </c>
      <c r="N12" s="52" t="s">
        <v>87</v>
      </c>
      <c r="O12" s="52" t="s">
        <v>88</v>
      </c>
      <c r="P12" s="87" t="s">
        <v>90</v>
      </c>
      <c r="Q12" s="87" t="s">
        <v>91</v>
      </c>
    </row>
    <row r="13" spans="1:17" s="90" customFormat="1" ht="12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91">
        <v>6</v>
      </c>
      <c r="G13" s="89">
        <v>7</v>
      </c>
      <c r="H13" s="87">
        <v>8</v>
      </c>
      <c r="I13" s="87">
        <v>9</v>
      </c>
      <c r="J13" s="87">
        <v>10</v>
      </c>
      <c r="K13" s="87">
        <v>11</v>
      </c>
      <c r="L13" s="87">
        <v>12</v>
      </c>
      <c r="M13" s="87">
        <v>13</v>
      </c>
      <c r="N13" s="87">
        <v>14</v>
      </c>
      <c r="O13" s="87">
        <v>15</v>
      </c>
      <c r="P13" s="87">
        <v>16</v>
      </c>
      <c r="Q13" s="87">
        <v>17</v>
      </c>
    </row>
    <row r="14" spans="1:17" s="19" customFormat="1">
      <c r="A14" s="184" t="s">
        <v>52</v>
      </c>
      <c r="B14" s="184" t="s">
        <v>80</v>
      </c>
      <c r="C14" s="184"/>
      <c r="D14" s="184"/>
      <c r="E14" s="187"/>
      <c r="F14" s="190" t="s">
        <v>125</v>
      </c>
      <c r="G14" s="124" t="s">
        <v>81</v>
      </c>
      <c r="H14" s="125"/>
      <c r="I14" s="125"/>
      <c r="J14" s="125"/>
      <c r="K14" s="125"/>
      <c r="L14" s="125"/>
      <c r="M14" s="126">
        <v>140</v>
      </c>
      <c r="N14" s="127">
        <v>858.42399999999998</v>
      </c>
      <c r="O14" s="127">
        <v>858.42399999999998</v>
      </c>
      <c r="P14" s="127">
        <f>O14/M14*100</f>
        <v>613.16</v>
      </c>
      <c r="Q14" s="127">
        <f>O14/N14*100</f>
        <v>100</v>
      </c>
    </row>
    <row r="15" spans="1:17" s="19" customFormat="1" ht="31.5">
      <c r="A15" s="185"/>
      <c r="B15" s="185"/>
      <c r="C15" s="185"/>
      <c r="D15" s="185"/>
      <c r="E15" s="188"/>
      <c r="F15" s="191"/>
      <c r="G15" s="124" t="s">
        <v>83</v>
      </c>
      <c r="H15" s="125">
        <v>933</v>
      </c>
      <c r="I15" s="125"/>
      <c r="J15" s="125"/>
      <c r="K15" s="125"/>
      <c r="L15" s="125"/>
      <c r="M15" s="126">
        <v>140</v>
      </c>
      <c r="N15" s="127">
        <v>53.81</v>
      </c>
      <c r="O15" s="127">
        <f>O17+O18</f>
        <v>53.81</v>
      </c>
      <c r="P15" s="127">
        <f t="shared" ref="P15:P18" si="0">O15/M15*100</f>
        <v>38.43571428571429</v>
      </c>
      <c r="Q15" s="127">
        <f t="shared" ref="Q15:Q20" si="1">O15/N15*100</f>
        <v>100</v>
      </c>
    </row>
    <row r="16" spans="1:17" s="19" customFormat="1" ht="47.25">
      <c r="A16" s="186"/>
      <c r="B16" s="186"/>
      <c r="C16" s="186"/>
      <c r="D16" s="186"/>
      <c r="E16" s="189"/>
      <c r="F16" s="192"/>
      <c r="G16" s="128" t="s">
        <v>147</v>
      </c>
      <c r="H16" s="125">
        <v>938</v>
      </c>
      <c r="I16" s="125"/>
      <c r="J16" s="125"/>
      <c r="K16" s="125"/>
      <c r="L16" s="125"/>
      <c r="M16" s="126">
        <v>0</v>
      </c>
      <c r="N16" s="127">
        <v>804.61400000000003</v>
      </c>
      <c r="O16" s="127">
        <f>O19+O20</f>
        <v>804.61400000000003</v>
      </c>
      <c r="P16" s="127"/>
      <c r="Q16" s="127">
        <f t="shared" si="1"/>
        <v>100</v>
      </c>
    </row>
    <row r="17" spans="1:17" s="19" customFormat="1" ht="42.75" customHeight="1">
      <c r="A17" s="137" t="s">
        <v>52</v>
      </c>
      <c r="B17" s="137" t="s">
        <v>80</v>
      </c>
      <c r="C17" s="137" t="s">
        <v>57</v>
      </c>
      <c r="D17" s="137"/>
      <c r="E17" s="138"/>
      <c r="F17" s="139" t="s">
        <v>53</v>
      </c>
      <c r="G17" s="140" t="s">
        <v>82</v>
      </c>
      <c r="H17" s="141">
        <v>933</v>
      </c>
      <c r="I17" s="142" t="s">
        <v>57</v>
      </c>
      <c r="J17" s="141">
        <v>13</v>
      </c>
      <c r="K17" s="141"/>
      <c r="L17" s="141">
        <v>244</v>
      </c>
      <c r="M17" s="143">
        <v>70</v>
      </c>
      <c r="N17" s="136">
        <v>9.8800000000000008</v>
      </c>
      <c r="O17" s="136">
        <v>9.8800000000000008</v>
      </c>
      <c r="P17" s="136">
        <f t="shared" si="0"/>
        <v>14.114285714285716</v>
      </c>
      <c r="Q17" s="136">
        <f t="shared" si="1"/>
        <v>100</v>
      </c>
    </row>
    <row r="18" spans="1:17" s="19" customFormat="1" ht="31.5">
      <c r="A18" s="184" t="s">
        <v>52</v>
      </c>
      <c r="B18" s="184" t="s">
        <v>80</v>
      </c>
      <c r="C18" s="184" t="s">
        <v>84</v>
      </c>
      <c r="D18" s="184"/>
      <c r="E18" s="187"/>
      <c r="F18" s="181" t="s">
        <v>85</v>
      </c>
      <c r="G18" s="134" t="s">
        <v>83</v>
      </c>
      <c r="H18" s="125">
        <v>933</v>
      </c>
      <c r="I18" s="135" t="s">
        <v>57</v>
      </c>
      <c r="J18" s="125">
        <v>13</v>
      </c>
      <c r="K18" s="125"/>
      <c r="L18" s="125">
        <v>244</v>
      </c>
      <c r="M18" s="126">
        <v>70</v>
      </c>
      <c r="N18" s="136">
        <v>43.93</v>
      </c>
      <c r="O18" s="127">
        <v>43.93</v>
      </c>
      <c r="P18" s="127">
        <f t="shared" si="0"/>
        <v>62.757142857142853</v>
      </c>
      <c r="Q18" s="136">
        <f t="shared" si="1"/>
        <v>100</v>
      </c>
    </row>
    <row r="19" spans="1:17" ht="53.25" customHeight="1">
      <c r="A19" s="185"/>
      <c r="B19" s="185"/>
      <c r="C19" s="185"/>
      <c r="D19" s="185"/>
      <c r="E19" s="188"/>
      <c r="F19" s="182"/>
      <c r="G19" s="129" t="s">
        <v>147</v>
      </c>
      <c r="H19" s="130">
        <v>938</v>
      </c>
      <c r="I19" s="131" t="str">
        <f>I18</f>
        <v>01</v>
      </c>
      <c r="J19" s="130">
        <v>13</v>
      </c>
      <c r="K19" s="130"/>
      <c r="L19" s="130">
        <v>244</v>
      </c>
      <c r="M19" s="132">
        <v>0</v>
      </c>
      <c r="N19" s="133">
        <v>199</v>
      </c>
      <c r="O19" s="133">
        <v>199</v>
      </c>
      <c r="P19" s="133"/>
      <c r="Q19" s="133">
        <f t="shared" si="1"/>
        <v>100</v>
      </c>
    </row>
    <row r="20" spans="1:17" ht="50.25" customHeight="1">
      <c r="A20" s="186"/>
      <c r="B20" s="186"/>
      <c r="C20" s="186"/>
      <c r="D20" s="186"/>
      <c r="E20" s="189"/>
      <c r="F20" s="183"/>
      <c r="G20" s="122" t="s">
        <v>148</v>
      </c>
      <c r="H20" s="130">
        <v>938</v>
      </c>
      <c r="I20" s="131" t="str">
        <f>I19</f>
        <v>01</v>
      </c>
      <c r="J20" s="130">
        <v>13</v>
      </c>
      <c r="K20" s="130"/>
      <c r="L20" s="130">
        <v>622</v>
      </c>
      <c r="M20" s="132">
        <v>0</v>
      </c>
      <c r="N20" s="133">
        <v>605.61400000000003</v>
      </c>
      <c r="O20" s="133">
        <v>605.61400000000003</v>
      </c>
      <c r="P20" s="133"/>
      <c r="Q20" s="133">
        <f t="shared" si="1"/>
        <v>100</v>
      </c>
    </row>
  </sheetData>
  <mergeCells count="27">
    <mergeCell ref="M1:Q1"/>
    <mergeCell ref="M4:N4"/>
    <mergeCell ref="O4:Q4"/>
    <mergeCell ref="O5:P5"/>
    <mergeCell ref="M11:O11"/>
    <mergeCell ref="P11:Q11"/>
    <mergeCell ref="M2:Q2"/>
    <mergeCell ref="M3:Q3"/>
    <mergeCell ref="A7:Q7"/>
    <mergeCell ref="A8:Q8"/>
    <mergeCell ref="A9:Q9"/>
    <mergeCell ref="A11:E11"/>
    <mergeCell ref="F11:F12"/>
    <mergeCell ref="G11:G12"/>
    <mergeCell ref="H11:L11"/>
    <mergeCell ref="F18:F20"/>
    <mergeCell ref="A14:A16"/>
    <mergeCell ref="B14:B16"/>
    <mergeCell ref="C14:C16"/>
    <mergeCell ref="D14:D16"/>
    <mergeCell ref="E14:E16"/>
    <mergeCell ref="F14:F16"/>
    <mergeCell ref="A18:A20"/>
    <mergeCell ref="B18:B20"/>
    <mergeCell ref="C18:C20"/>
    <mergeCell ref="D18:D20"/>
    <mergeCell ref="E18:E20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zoomScaleSheetLayoutView="124" workbookViewId="0">
      <selection activeCell="A12" sqref="A12:A19"/>
    </sheetView>
  </sheetViews>
  <sheetFormatPr defaultColWidth="9.140625" defaultRowHeight="15"/>
  <cols>
    <col min="1" max="2" width="6" style="16" customWidth="1"/>
    <col min="3" max="3" width="22" style="16" customWidth="1"/>
    <col min="4" max="4" width="55.5703125" style="16" customWidth="1"/>
    <col min="5" max="5" width="17.5703125" style="16" customWidth="1"/>
    <col min="6" max="6" width="15.140625" style="16" customWidth="1"/>
    <col min="7" max="7" width="16.140625" style="16" customWidth="1"/>
    <col min="8" max="16384" width="9.140625" style="16"/>
  </cols>
  <sheetData>
    <row r="1" spans="1:17" s="15" customFormat="1" ht="18" customHeight="1">
      <c r="A1" s="20"/>
      <c r="B1" s="20"/>
      <c r="C1" s="20"/>
      <c r="D1" s="20"/>
      <c r="E1" s="20"/>
      <c r="F1" s="20"/>
      <c r="G1" s="20" t="s">
        <v>45</v>
      </c>
    </row>
    <row r="2" spans="1:17" s="15" customFormat="1" ht="17.25" customHeight="1">
      <c r="A2" s="213" t="s">
        <v>44</v>
      </c>
      <c r="B2" s="213"/>
      <c r="C2" s="213"/>
      <c r="D2" s="213"/>
      <c r="E2" s="213"/>
      <c r="F2" s="213"/>
      <c r="G2" s="213"/>
    </row>
    <row r="3" spans="1:17" s="15" customFormat="1" ht="17.25" customHeight="1">
      <c r="A3" s="213" t="s">
        <v>133</v>
      </c>
      <c r="B3" s="213"/>
      <c r="C3" s="213"/>
      <c r="D3" s="213"/>
      <c r="E3" s="213"/>
      <c r="F3" s="213"/>
      <c r="G3" s="213"/>
    </row>
    <row r="4" spans="1:17" s="19" customFormat="1" ht="15" customHeight="1">
      <c r="A4" s="172" t="s">
        <v>134</v>
      </c>
      <c r="B4" s="172"/>
      <c r="C4" s="172"/>
      <c r="D4" s="172"/>
      <c r="E4" s="172"/>
      <c r="F4" s="172"/>
      <c r="G4" s="172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9" customFormat="1" ht="16.149999999999999" customHeight="1">
      <c r="A5" s="172" t="s">
        <v>93</v>
      </c>
      <c r="B5" s="172"/>
      <c r="C5" s="172"/>
      <c r="D5" s="172"/>
      <c r="E5" s="172"/>
      <c r="F5" s="172"/>
      <c r="G5" s="172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5" customFormat="1" ht="17.25" customHeight="1">
      <c r="A6" s="21"/>
      <c r="B6" s="21"/>
      <c r="C6" s="21"/>
      <c r="D6" s="21"/>
      <c r="E6" s="21"/>
      <c r="F6" s="21"/>
      <c r="G6" s="21"/>
    </row>
    <row r="7" spans="1:17" ht="5.45" customHeight="1">
      <c r="A7" s="5"/>
      <c r="B7" s="5"/>
      <c r="C7" s="5"/>
      <c r="D7" s="5"/>
      <c r="E7" s="5"/>
      <c r="F7" s="5"/>
      <c r="G7" s="5"/>
    </row>
    <row r="8" spans="1:17" s="114" customFormat="1" ht="20.25" customHeight="1">
      <c r="A8" s="212" t="s">
        <v>4</v>
      </c>
      <c r="B8" s="212"/>
      <c r="C8" s="212" t="s">
        <v>17</v>
      </c>
      <c r="D8" s="212" t="s">
        <v>18</v>
      </c>
      <c r="E8" s="216" t="s">
        <v>19</v>
      </c>
      <c r="F8" s="217"/>
      <c r="G8" s="212" t="s">
        <v>31</v>
      </c>
    </row>
    <row r="9" spans="1:17" s="22" customFormat="1" ht="27.75" customHeight="1">
      <c r="A9" s="212"/>
      <c r="B9" s="212"/>
      <c r="C9" s="212" t="s">
        <v>15</v>
      </c>
      <c r="D9" s="212"/>
      <c r="E9" s="214" t="s">
        <v>28</v>
      </c>
      <c r="F9" s="218" t="s">
        <v>29</v>
      </c>
      <c r="G9" s="212"/>
    </row>
    <row r="10" spans="1:17" s="22" customFormat="1" ht="21.75" customHeight="1">
      <c r="A10" s="10" t="s">
        <v>9</v>
      </c>
      <c r="B10" s="10" t="s">
        <v>5</v>
      </c>
      <c r="C10" s="212"/>
      <c r="D10" s="212"/>
      <c r="E10" s="215"/>
      <c r="F10" s="219"/>
      <c r="G10" s="212"/>
    </row>
    <row r="11" spans="1:17" s="22" customFormat="1" ht="14.25" customHeight="1">
      <c r="A11" s="10">
        <v>1</v>
      </c>
      <c r="B11" s="10">
        <v>2</v>
      </c>
      <c r="C11" s="10">
        <v>3</v>
      </c>
      <c r="D11" s="10">
        <v>4</v>
      </c>
      <c r="E11" s="23">
        <v>5</v>
      </c>
      <c r="F11" s="24">
        <v>6</v>
      </c>
      <c r="G11" s="10">
        <v>7</v>
      </c>
    </row>
    <row r="12" spans="1:17" s="25" customFormat="1" ht="20.25" customHeight="1">
      <c r="A12" s="210" t="s">
        <v>52</v>
      </c>
      <c r="B12" s="210"/>
      <c r="C12" s="211" t="s">
        <v>140</v>
      </c>
      <c r="D12" s="134" t="s">
        <v>38</v>
      </c>
      <c r="E12" s="144">
        <v>858.42399999999998</v>
      </c>
      <c r="F12" s="145">
        <v>858.42399999999998</v>
      </c>
      <c r="G12" s="145">
        <f>F12/E12*100</f>
        <v>100</v>
      </c>
    </row>
    <row r="13" spans="1:17" s="25" customFormat="1" ht="20.25" customHeight="1">
      <c r="A13" s="210"/>
      <c r="B13" s="210"/>
      <c r="C13" s="211"/>
      <c r="D13" s="146" t="s">
        <v>32</v>
      </c>
      <c r="E13" s="147">
        <v>0</v>
      </c>
      <c r="F13" s="148">
        <v>0</v>
      </c>
      <c r="G13" s="145"/>
    </row>
    <row r="14" spans="1:17" s="25" customFormat="1" ht="20.25" customHeight="1">
      <c r="A14" s="210"/>
      <c r="B14" s="210"/>
      <c r="C14" s="211"/>
      <c r="D14" s="149" t="s">
        <v>20</v>
      </c>
      <c r="E14" s="150"/>
      <c r="F14" s="151"/>
      <c r="G14" s="145"/>
    </row>
    <row r="15" spans="1:17" s="25" customFormat="1" ht="27.75" customHeight="1">
      <c r="A15" s="210"/>
      <c r="B15" s="210"/>
      <c r="C15" s="211"/>
      <c r="D15" s="149" t="s">
        <v>33</v>
      </c>
      <c r="E15" s="150">
        <v>858.42399999999998</v>
      </c>
      <c r="F15" s="151">
        <v>858.42399999999998</v>
      </c>
      <c r="G15" s="145">
        <f>F15/E15*100</f>
        <v>100</v>
      </c>
    </row>
    <row r="16" spans="1:17" s="25" customFormat="1" ht="20.25" customHeight="1">
      <c r="A16" s="210"/>
      <c r="B16" s="210"/>
      <c r="C16" s="211"/>
      <c r="D16" s="149" t="s">
        <v>34</v>
      </c>
      <c r="E16" s="150">
        <v>0</v>
      </c>
      <c r="F16" s="151">
        <v>0</v>
      </c>
      <c r="G16" s="145"/>
    </row>
    <row r="17" spans="1:7" s="25" customFormat="1" ht="20.25" customHeight="1">
      <c r="A17" s="210"/>
      <c r="B17" s="210"/>
      <c r="C17" s="211"/>
      <c r="D17" s="149" t="s">
        <v>35</v>
      </c>
      <c r="E17" s="150">
        <v>0</v>
      </c>
      <c r="F17" s="151">
        <v>0</v>
      </c>
      <c r="G17" s="145"/>
    </row>
    <row r="18" spans="1:7" s="25" customFormat="1" ht="31.5" customHeight="1">
      <c r="A18" s="210"/>
      <c r="B18" s="210"/>
      <c r="C18" s="211"/>
      <c r="D18" s="146" t="s">
        <v>37</v>
      </c>
      <c r="E18" s="150">
        <v>0</v>
      </c>
      <c r="F18" s="151">
        <v>0</v>
      </c>
      <c r="G18" s="145"/>
    </row>
    <row r="19" spans="1:7" s="25" customFormat="1" ht="25.5" customHeight="1">
      <c r="A19" s="210"/>
      <c r="B19" s="210"/>
      <c r="C19" s="211"/>
      <c r="D19" s="146" t="s">
        <v>36</v>
      </c>
      <c r="E19" s="150">
        <v>0</v>
      </c>
      <c r="F19" s="151">
        <v>0</v>
      </c>
      <c r="G19" s="145"/>
    </row>
  </sheetData>
  <mergeCells count="14">
    <mergeCell ref="A2:G2"/>
    <mergeCell ref="A8:B9"/>
    <mergeCell ref="C8:C10"/>
    <mergeCell ref="D8:D10"/>
    <mergeCell ref="E9:E10"/>
    <mergeCell ref="E8:F8"/>
    <mergeCell ref="F9:F10"/>
    <mergeCell ref="A3:G3"/>
    <mergeCell ref="A12:A19"/>
    <mergeCell ref="B12:B19"/>
    <mergeCell ref="C12:C19"/>
    <mergeCell ref="A4:G4"/>
    <mergeCell ref="A5:G5"/>
    <mergeCell ref="G8:G10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9"/>
  <sheetViews>
    <sheetView topLeftCell="A13" zoomScaleSheetLayoutView="112" workbookViewId="0">
      <selection activeCell="J11" sqref="J11"/>
    </sheetView>
  </sheetViews>
  <sheetFormatPr defaultColWidth="8.85546875" defaultRowHeight="12"/>
  <cols>
    <col min="1" max="1" width="3.85546875" style="1" customWidth="1"/>
    <col min="2" max="2" width="3" style="1" customWidth="1"/>
    <col min="3" max="3" width="3.85546875" style="1" customWidth="1"/>
    <col min="4" max="4" width="3" style="1" customWidth="1"/>
    <col min="5" max="5" width="14.5703125" style="1" customWidth="1"/>
    <col min="6" max="6" width="10.5703125" style="1" customWidth="1"/>
    <col min="7" max="7" width="10.7109375" style="1" customWidth="1"/>
    <col min="8" max="8" width="11" style="1" customWidth="1"/>
    <col min="9" max="9" width="27.42578125" style="1" customWidth="1"/>
    <col min="10" max="10" width="46.7109375" style="45" customWidth="1"/>
    <col min="11" max="11" width="9.85546875" style="45" customWidth="1"/>
    <col min="12" max="16384" width="8.85546875" style="1"/>
  </cols>
  <sheetData>
    <row r="1" spans="1:16">
      <c r="I1" s="42"/>
      <c r="J1" s="43"/>
      <c r="K1" s="43" t="s">
        <v>47</v>
      </c>
      <c r="L1" s="42"/>
      <c r="M1" s="44"/>
    </row>
    <row r="2" spans="1:16">
      <c r="A2" s="223" t="s">
        <v>46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6" s="46" customFormat="1">
      <c r="A3" s="229" t="s">
        <v>133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6">
      <c r="A4" s="230" t="s">
        <v>134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44"/>
      <c r="M4" s="44"/>
      <c r="N4" s="44"/>
      <c r="O4" s="44"/>
      <c r="P4" s="44"/>
    </row>
    <row r="5" spans="1:16">
      <c r="A5" s="230" t="s">
        <v>62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44"/>
      <c r="M5" s="44"/>
      <c r="N5" s="44"/>
      <c r="O5" s="44"/>
      <c r="P5" s="44"/>
    </row>
    <row r="6" spans="1:16">
      <c r="D6" s="2"/>
      <c r="E6" s="2"/>
      <c r="F6" s="2"/>
      <c r="G6" s="2"/>
      <c r="H6" s="2"/>
      <c r="I6" s="2"/>
      <c r="J6" s="47"/>
    </row>
    <row r="7" spans="1:16">
      <c r="A7" s="225" t="s">
        <v>4</v>
      </c>
      <c r="B7" s="226"/>
      <c r="C7" s="226"/>
      <c r="D7" s="227"/>
      <c r="E7" s="228" t="s">
        <v>10</v>
      </c>
      <c r="F7" s="228" t="s">
        <v>0</v>
      </c>
      <c r="G7" s="228" t="s">
        <v>24</v>
      </c>
      <c r="H7" s="228" t="s">
        <v>25</v>
      </c>
      <c r="I7" s="228" t="s">
        <v>1</v>
      </c>
      <c r="J7" s="208" t="s">
        <v>22</v>
      </c>
      <c r="K7" s="228" t="s">
        <v>23</v>
      </c>
    </row>
    <row r="8" spans="1:16" ht="24">
      <c r="A8" s="48" t="s">
        <v>9</v>
      </c>
      <c r="B8" s="48" t="s">
        <v>5</v>
      </c>
      <c r="C8" s="48" t="s">
        <v>6</v>
      </c>
      <c r="D8" s="48" t="s">
        <v>7</v>
      </c>
      <c r="E8" s="228"/>
      <c r="F8" s="228"/>
      <c r="G8" s="228"/>
      <c r="H8" s="228"/>
      <c r="I8" s="228"/>
      <c r="J8" s="209"/>
      <c r="K8" s="228"/>
    </row>
    <row r="9" spans="1:1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9">
        <v>10</v>
      </c>
      <c r="K9" s="48">
        <v>11</v>
      </c>
    </row>
    <row r="10" spans="1:16" s="51" customFormat="1" ht="57" customHeight="1">
      <c r="A10" s="37">
        <v>17</v>
      </c>
      <c r="B10" s="37">
        <v>1</v>
      </c>
      <c r="C10" s="37"/>
      <c r="D10" s="37"/>
      <c r="E10" s="220" t="s">
        <v>144</v>
      </c>
      <c r="F10" s="231"/>
      <c r="G10" s="121"/>
      <c r="H10" s="121"/>
      <c r="I10" s="121"/>
      <c r="J10" s="121"/>
      <c r="K10" s="50"/>
    </row>
    <row r="11" spans="1:16" s="51" customFormat="1" ht="266.25" customHeight="1">
      <c r="A11" s="74" t="s">
        <v>52</v>
      </c>
      <c r="B11" s="74" t="s">
        <v>3</v>
      </c>
      <c r="C11" s="74" t="s">
        <v>3</v>
      </c>
      <c r="D11" s="74"/>
      <c r="E11" s="35" t="s">
        <v>53</v>
      </c>
      <c r="F11" s="36" t="s">
        <v>106</v>
      </c>
      <c r="G11" s="52" t="s">
        <v>105</v>
      </c>
      <c r="H11" s="52">
        <v>2024</v>
      </c>
      <c r="I11" s="34" t="s">
        <v>54</v>
      </c>
      <c r="J11" s="104" t="s">
        <v>142</v>
      </c>
      <c r="K11" s="53"/>
    </row>
    <row r="12" spans="1:16" ht="96">
      <c r="A12" s="54" t="s">
        <v>52</v>
      </c>
      <c r="B12" s="54" t="s">
        <v>3</v>
      </c>
      <c r="C12" s="54" t="s">
        <v>2</v>
      </c>
      <c r="D12" s="54"/>
      <c r="E12" s="34" t="s">
        <v>145</v>
      </c>
      <c r="F12" s="52" t="s">
        <v>106</v>
      </c>
      <c r="G12" s="52" t="s">
        <v>56</v>
      </c>
      <c r="H12" s="52">
        <v>2024</v>
      </c>
      <c r="I12" s="34" t="s">
        <v>55</v>
      </c>
      <c r="J12" s="36" t="s">
        <v>141</v>
      </c>
      <c r="K12" s="55"/>
    </row>
    <row r="13" spans="1:16" s="51" customFormat="1">
      <c r="A13" s="38" t="s">
        <v>52</v>
      </c>
      <c r="B13" s="38" t="s">
        <v>3</v>
      </c>
      <c r="C13" s="38" t="s">
        <v>8</v>
      </c>
      <c r="D13" s="56"/>
      <c r="E13" s="220" t="s">
        <v>58</v>
      </c>
      <c r="F13" s="221"/>
      <c r="G13" s="221"/>
      <c r="H13" s="221"/>
      <c r="I13" s="221"/>
      <c r="J13" s="222"/>
      <c r="K13" s="57"/>
    </row>
    <row r="14" spans="1:16" s="51" customFormat="1" ht="293.25" customHeight="1">
      <c r="A14" s="54" t="s">
        <v>52</v>
      </c>
      <c r="B14" s="54" t="s">
        <v>3</v>
      </c>
      <c r="C14" s="54" t="s">
        <v>8</v>
      </c>
      <c r="D14" s="54" t="s">
        <v>3</v>
      </c>
      <c r="E14" s="34" t="s">
        <v>59</v>
      </c>
      <c r="F14" s="52" t="s">
        <v>146</v>
      </c>
      <c r="G14" s="52" t="s">
        <v>61</v>
      </c>
      <c r="H14" s="52" t="s">
        <v>61</v>
      </c>
      <c r="I14" s="34" t="s">
        <v>60</v>
      </c>
      <c r="J14" s="58" t="s">
        <v>143</v>
      </c>
      <c r="K14" s="53"/>
    </row>
    <row r="15" spans="1:16" s="51" customFormat="1">
      <c r="A15" s="59"/>
      <c r="B15" s="59"/>
      <c r="C15" s="59"/>
      <c r="D15" s="60"/>
      <c r="E15" s="61"/>
      <c r="F15" s="62"/>
      <c r="G15" s="62"/>
      <c r="H15" s="62"/>
      <c r="I15" s="60"/>
      <c r="J15" s="63"/>
      <c r="K15" s="64"/>
    </row>
    <row r="16" spans="1:16">
      <c r="A16" s="65"/>
      <c r="B16" s="65"/>
      <c r="C16" s="65"/>
      <c r="D16" s="65"/>
      <c r="E16" s="66"/>
      <c r="F16" s="67"/>
      <c r="G16" s="67"/>
      <c r="H16" s="67"/>
      <c r="I16" s="68"/>
      <c r="J16" s="68"/>
      <c r="K16" s="69"/>
    </row>
    <row r="17" spans="1:11">
      <c r="A17" s="65"/>
      <c r="B17" s="65"/>
      <c r="C17" s="65"/>
      <c r="D17" s="65"/>
      <c r="E17" s="66"/>
      <c r="F17" s="67"/>
      <c r="G17" s="67"/>
      <c r="H17" s="67"/>
      <c r="I17" s="68"/>
      <c r="J17" s="68"/>
      <c r="K17" s="70"/>
    </row>
    <row r="18" spans="1:11" s="51" customFormat="1">
      <c r="A18" s="59"/>
      <c r="B18" s="59"/>
      <c r="C18" s="59"/>
      <c r="D18" s="59"/>
      <c r="E18" s="71"/>
      <c r="F18" s="62"/>
      <c r="G18" s="62"/>
      <c r="H18" s="62"/>
      <c r="I18" s="72"/>
      <c r="J18" s="72"/>
      <c r="K18" s="73"/>
    </row>
    <row r="19" spans="1:11">
      <c r="A19" s="65"/>
      <c r="B19" s="65"/>
      <c r="C19" s="65"/>
      <c r="D19" s="65"/>
      <c r="E19" s="66"/>
      <c r="F19" s="67"/>
      <c r="G19" s="67"/>
      <c r="H19" s="67"/>
      <c r="I19" s="68"/>
      <c r="J19" s="68"/>
      <c r="K19" s="69"/>
    </row>
  </sheetData>
  <mergeCells count="14">
    <mergeCell ref="E13:J13"/>
    <mergeCell ref="A2:J2"/>
    <mergeCell ref="A7:D7"/>
    <mergeCell ref="E7:E8"/>
    <mergeCell ref="F7:F8"/>
    <mergeCell ref="G7:G8"/>
    <mergeCell ref="J7:J8"/>
    <mergeCell ref="I7:I8"/>
    <mergeCell ref="H7:H8"/>
    <mergeCell ref="A3:K3"/>
    <mergeCell ref="A4:K4"/>
    <mergeCell ref="A5:K5"/>
    <mergeCell ref="K7:K8"/>
    <mergeCell ref="E10:F10"/>
  </mergeCells>
  <phoneticPr fontId="5" type="noConversion"/>
  <pageMargins left="0.11811023622047245" right="0.11811023622047245" top="0.43307086614173229" bottom="0.19685039370078741" header="0" footer="0"/>
  <pageSetup paperSize="9" orientation="landscape" r:id="rId1"/>
  <headerFooter alignWithMargins="0"/>
  <rowBreaks count="1" manualBreakCount="1">
    <brk id="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A8" sqref="A8:XFD8"/>
    </sheetView>
  </sheetViews>
  <sheetFormatPr defaultColWidth="9.140625" defaultRowHeight="15"/>
  <cols>
    <col min="1" max="2" width="5.85546875" style="16" customWidth="1"/>
    <col min="3" max="3" width="6.140625" style="16" customWidth="1"/>
    <col min="4" max="4" width="23.5703125" style="16" customWidth="1"/>
    <col min="5" max="5" width="28.7109375" style="16" customWidth="1"/>
    <col min="6" max="6" width="9.7109375" style="16" customWidth="1"/>
    <col min="7" max="9" width="12.5703125" style="16" customWidth="1"/>
    <col min="10" max="11" width="10.7109375" style="16" customWidth="1"/>
    <col min="12" max="16384" width="9.140625" style="16"/>
  </cols>
  <sheetData>
    <row r="1" spans="1:17" s="20" customFormat="1" ht="14.1" customHeight="1">
      <c r="A1" s="13"/>
      <c r="B1" s="13"/>
      <c r="C1" s="13"/>
      <c r="D1" s="13"/>
      <c r="E1" s="13"/>
      <c r="F1" s="13"/>
      <c r="G1" s="13"/>
      <c r="H1" s="13"/>
      <c r="I1" s="18"/>
      <c r="K1" s="13" t="s">
        <v>48</v>
      </c>
    </row>
    <row r="2" spans="1:17" s="20" customFormat="1" ht="32.25" customHeight="1">
      <c r="A2" s="176" t="s">
        <v>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7" s="29" customFormat="1" ht="17.25" customHeight="1">
      <c r="A3" s="234" t="s">
        <v>133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7" s="13" customFormat="1" ht="15" customHeight="1">
      <c r="A4" s="172" t="s">
        <v>135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8"/>
      <c r="M4" s="18"/>
      <c r="N4" s="18"/>
      <c r="O4" s="18"/>
      <c r="P4" s="18"/>
      <c r="Q4" s="18"/>
    </row>
    <row r="5" spans="1:17" s="13" customFormat="1" ht="16.149999999999999" customHeight="1">
      <c r="A5" s="172" t="s">
        <v>93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8"/>
      <c r="M5" s="18"/>
      <c r="N5" s="18"/>
      <c r="O5" s="18"/>
      <c r="P5" s="18"/>
      <c r="Q5" s="18"/>
    </row>
    <row r="6" spans="1:17" s="20" customFormat="1" ht="14.1" customHeight="1">
      <c r="A6" s="13"/>
      <c r="B6" s="13"/>
      <c r="C6" s="13"/>
      <c r="D6" s="13"/>
      <c r="E6" s="17"/>
      <c r="F6" s="17"/>
      <c r="G6" s="17"/>
      <c r="H6" s="17"/>
      <c r="I6" s="17"/>
      <c r="J6" s="17"/>
      <c r="K6" s="17"/>
    </row>
    <row r="7" spans="1:17">
      <c r="G7" s="30"/>
      <c r="H7" s="30"/>
      <c r="I7" s="30"/>
      <c r="J7" s="30"/>
      <c r="K7" s="30"/>
    </row>
    <row r="8" spans="1:17" s="115" customFormat="1" ht="48.75" customHeight="1">
      <c r="A8" s="232" t="s">
        <v>104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</row>
  </sheetData>
  <mergeCells count="5">
    <mergeCell ref="A8:K8"/>
    <mergeCell ref="A2:K2"/>
    <mergeCell ref="A3:K3"/>
    <mergeCell ref="A4:K4"/>
    <mergeCell ref="A5:K5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topLeftCell="A4" workbookViewId="0">
      <selection activeCell="D11" sqref="D11:K11"/>
    </sheetView>
  </sheetViews>
  <sheetFormatPr defaultColWidth="8.85546875" defaultRowHeight="15"/>
  <cols>
    <col min="1" max="1" width="5.85546875" style="26" customWidth="1"/>
    <col min="2" max="2" width="4.42578125" style="26" customWidth="1"/>
    <col min="3" max="3" width="3.5703125" style="26" customWidth="1"/>
    <col min="4" max="4" width="30.85546875" style="32" customWidth="1"/>
    <col min="5" max="5" width="8.7109375" style="32" customWidth="1"/>
    <col min="6" max="10" width="12.42578125" style="32" customWidth="1"/>
    <col min="11" max="11" width="27.7109375" style="32" customWidth="1"/>
    <col min="12" max="16384" width="8.85546875" style="32"/>
  </cols>
  <sheetData>
    <row r="1" spans="1:11" s="19" customFormat="1" ht="15.75">
      <c r="A1" s="159"/>
      <c r="B1" s="159"/>
      <c r="C1" s="159"/>
      <c r="D1" s="13"/>
      <c r="E1" s="13"/>
      <c r="F1" s="13"/>
      <c r="G1" s="13"/>
      <c r="H1" s="13"/>
      <c r="I1" s="18"/>
      <c r="J1" s="18"/>
      <c r="K1" s="31" t="s">
        <v>51</v>
      </c>
    </row>
    <row r="2" spans="1:11" s="19" customFormat="1" ht="15.75">
      <c r="A2" s="159"/>
      <c r="B2" s="241" t="s">
        <v>50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1:11" s="29" customFormat="1" ht="15.75">
      <c r="A3" s="234" t="s">
        <v>133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s="13" customFormat="1" ht="15.75">
      <c r="A4" s="172" t="s">
        <v>136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1" s="13" customFormat="1" ht="15.75">
      <c r="A5" s="172" t="s">
        <v>100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>
      <c r="A6" s="159"/>
      <c r="B6" s="160"/>
      <c r="C6" s="160"/>
      <c r="D6" s="2"/>
      <c r="E6" s="2"/>
      <c r="F6" s="2"/>
      <c r="G6" s="2"/>
      <c r="H6" s="2"/>
      <c r="I6" s="2"/>
      <c r="J6" s="2"/>
      <c r="K6" s="2"/>
    </row>
    <row r="7" spans="1:11" s="116" customFormat="1" ht="24" customHeight="1">
      <c r="A7" s="242" t="s">
        <v>4</v>
      </c>
      <c r="B7" s="243"/>
      <c r="C7" s="242" t="s">
        <v>11</v>
      </c>
      <c r="D7" s="242" t="s">
        <v>12</v>
      </c>
      <c r="E7" s="242" t="s">
        <v>13</v>
      </c>
      <c r="F7" s="244" t="s">
        <v>14</v>
      </c>
      <c r="G7" s="244"/>
      <c r="H7" s="244"/>
      <c r="I7" s="236" t="s">
        <v>30</v>
      </c>
      <c r="J7" s="236" t="s">
        <v>39</v>
      </c>
      <c r="K7" s="236" t="s">
        <v>27</v>
      </c>
    </row>
    <row r="8" spans="1:11" s="26" customFormat="1" ht="24.75" customHeight="1">
      <c r="A8" s="243"/>
      <c r="B8" s="243"/>
      <c r="C8" s="242"/>
      <c r="D8" s="242"/>
      <c r="E8" s="242"/>
      <c r="F8" s="242" t="s">
        <v>151</v>
      </c>
      <c r="G8" s="242" t="s">
        <v>152</v>
      </c>
      <c r="H8" s="242" t="s">
        <v>26</v>
      </c>
      <c r="I8" s="237"/>
      <c r="J8" s="237"/>
      <c r="K8" s="239"/>
    </row>
    <row r="9" spans="1:11" s="26" customFormat="1" ht="27.75" customHeight="1">
      <c r="A9" s="8" t="s">
        <v>9</v>
      </c>
      <c r="B9" s="8" t="s">
        <v>5</v>
      </c>
      <c r="C9" s="242"/>
      <c r="D9" s="243"/>
      <c r="E9" s="243"/>
      <c r="F9" s="242"/>
      <c r="G9" s="242"/>
      <c r="H9" s="242"/>
      <c r="I9" s="238"/>
      <c r="J9" s="238"/>
      <c r="K9" s="240"/>
    </row>
    <row r="10" spans="1:11" s="26" customFormat="1" ht="11.25">
      <c r="A10" s="8" t="s">
        <v>3</v>
      </c>
      <c r="B10" s="8" t="s">
        <v>2</v>
      </c>
      <c r="C10" s="123">
        <v>3</v>
      </c>
      <c r="D10" s="33">
        <v>4</v>
      </c>
      <c r="E10" s="33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12">
        <v>11</v>
      </c>
    </row>
    <row r="11" spans="1:11" s="28" customFormat="1" ht="12.75">
      <c r="A11" s="161" t="s">
        <v>52</v>
      </c>
      <c r="B11" s="8"/>
      <c r="C11" s="123"/>
      <c r="D11" s="235" t="s">
        <v>125</v>
      </c>
      <c r="E11" s="235"/>
      <c r="F11" s="235"/>
      <c r="G11" s="235"/>
      <c r="H11" s="235"/>
      <c r="I11" s="235"/>
      <c r="J11" s="235"/>
      <c r="K11" s="235"/>
    </row>
    <row r="12" spans="1:11" s="28" customFormat="1">
      <c r="A12" s="162">
        <v>17</v>
      </c>
      <c r="B12" s="162">
        <v>0</v>
      </c>
      <c r="C12" s="163">
        <v>1</v>
      </c>
      <c r="D12" s="168" t="s">
        <v>63</v>
      </c>
      <c r="E12" s="169" t="s">
        <v>68</v>
      </c>
      <c r="F12" s="108">
        <v>232000</v>
      </c>
      <c r="G12" s="108">
        <v>266800</v>
      </c>
      <c r="H12" s="108">
        <v>356062</v>
      </c>
      <c r="I12" s="109">
        <f t="shared" ref="I12:I17" si="0">H12/G12</f>
        <v>1.3345652173913043</v>
      </c>
      <c r="J12" s="110">
        <f t="shared" ref="J12:J17" si="1">H12/F12*100</f>
        <v>153.47499999999999</v>
      </c>
      <c r="K12" s="85"/>
    </row>
    <row r="13" spans="1:11" s="28" customFormat="1" ht="25.5">
      <c r="A13" s="162">
        <v>17</v>
      </c>
      <c r="B13" s="162">
        <v>0</v>
      </c>
      <c r="C13" s="164">
        <v>2</v>
      </c>
      <c r="D13" s="168" t="s">
        <v>64</v>
      </c>
      <c r="E13" s="169" t="s">
        <v>68</v>
      </c>
      <c r="F13" s="108">
        <v>7480</v>
      </c>
      <c r="G13" s="108">
        <v>8228</v>
      </c>
      <c r="H13" s="108">
        <v>9375</v>
      </c>
      <c r="I13" s="109">
        <f t="shared" si="0"/>
        <v>1.1394020418084589</v>
      </c>
      <c r="J13" s="110">
        <f t="shared" si="1"/>
        <v>125.33422459893049</v>
      </c>
      <c r="K13" s="85"/>
    </row>
    <row r="14" spans="1:11" s="28" customFormat="1" ht="63.75">
      <c r="A14" s="162">
        <v>17</v>
      </c>
      <c r="B14" s="162">
        <v>0</v>
      </c>
      <c r="C14" s="163">
        <v>3</v>
      </c>
      <c r="D14" s="168" t="s">
        <v>65</v>
      </c>
      <c r="E14" s="169" t="s">
        <v>69</v>
      </c>
      <c r="F14" s="110">
        <v>22.6</v>
      </c>
      <c r="G14" s="110">
        <v>24.8</v>
      </c>
      <c r="H14" s="110">
        <v>80.400000000000006</v>
      </c>
      <c r="I14" s="109">
        <f t="shared" si="0"/>
        <v>3.241935483870968</v>
      </c>
      <c r="J14" s="110">
        <f t="shared" si="1"/>
        <v>355.75221238938053</v>
      </c>
      <c r="K14" s="85" t="s">
        <v>128</v>
      </c>
    </row>
    <row r="15" spans="1:11" s="28" customFormat="1" ht="25.5">
      <c r="A15" s="162">
        <v>17</v>
      </c>
      <c r="B15" s="162">
        <v>0</v>
      </c>
      <c r="C15" s="164">
        <v>4</v>
      </c>
      <c r="D15" s="168" t="s">
        <v>66</v>
      </c>
      <c r="E15" s="169" t="s">
        <v>69</v>
      </c>
      <c r="F15" s="110">
        <v>17.600000000000001</v>
      </c>
      <c r="G15" s="110">
        <v>19.399999999999999</v>
      </c>
      <c r="H15" s="110">
        <v>22.3</v>
      </c>
      <c r="I15" s="109">
        <f t="shared" si="0"/>
        <v>1.1494845360824744</v>
      </c>
      <c r="J15" s="110">
        <f t="shared" si="1"/>
        <v>126.70454545454545</v>
      </c>
      <c r="K15" s="85"/>
    </row>
    <row r="16" spans="1:11" s="28" customFormat="1" ht="25.5">
      <c r="A16" s="162">
        <v>17</v>
      </c>
      <c r="B16" s="162">
        <v>0</v>
      </c>
      <c r="C16" s="165">
        <v>5</v>
      </c>
      <c r="D16" s="168" t="s">
        <v>67</v>
      </c>
      <c r="E16" s="169" t="s">
        <v>69</v>
      </c>
      <c r="F16" s="110">
        <v>13.1</v>
      </c>
      <c r="G16" s="110">
        <v>14.4</v>
      </c>
      <c r="H16" s="110">
        <v>24</v>
      </c>
      <c r="I16" s="109">
        <f t="shared" si="0"/>
        <v>1.6666666666666665</v>
      </c>
      <c r="J16" s="110">
        <f t="shared" si="1"/>
        <v>183.20610687022901</v>
      </c>
      <c r="K16" s="85"/>
    </row>
    <row r="17" spans="1:11" s="27" customFormat="1" ht="25.5">
      <c r="A17" s="166" t="s">
        <v>52</v>
      </c>
      <c r="B17" s="8" t="s">
        <v>80</v>
      </c>
      <c r="C17" s="167">
        <v>6</v>
      </c>
      <c r="D17" s="170" t="s">
        <v>138</v>
      </c>
      <c r="E17" s="171" t="s">
        <v>139</v>
      </c>
      <c r="F17" s="111">
        <v>141.4</v>
      </c>
      <c r="G17" s="111">
        <v>169.6</v>
      </c>
      <c r="H17" s="112">
        <v>195</v>
      </c>
      <c r="I17" s="109">
        <f t="shared" si="0"/>
        <v>1.1497641509433962</v>
      </c>
      <c r="J17" s="110">
        <f t="shared" si="1"/>
        <v>137.90664780763791</v>
      </c>
      <c r="K17" s="107"/>
    </row>
  </sheetData>
  <mergeCells count="16">
    <mergeCell ref="D11:K11"/>
    <mergeCell ref="I7:I9"/>
    <mergeCell ref="J7:J9"/>
    <mergeCell ref="K7:K9"/>
    <mergeCell ref="B2:K2"/>
    <mergeCell ref="F8:F9"/>
    <mergeCell ref="G8:G9"/>
    <mergeCell ref="A7:B8"/>
    <mergeCell ref="H8:H9"/>
    <mergeCell ref="F7:H7"/>
    <mergeCell ref="C7:C9"/>
    <mergeCell ref="A3:K3"/>
    <mergeCell ref="A4:K4"/>
    <mergeCell ref="A5:K5"/>
    <mergeCell ref="D7:D9"/>
    <mergeCell ref="E7:E9"/>
  </mergeCells>
  <phoneticPr fontId="5" type="noConversion"/>
  <pageMargins left="0.19685039370078741" right="0.19685039370078741" top="0.78740157480314965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"/>
  <sheetViews>
    <sheetView zoomScaleSheetLayoutView="80" workbookViewId="0">
      <selection activeCell="D16" sqref="D16"/>
    </sheetView>
  </sheetViews>
  <sheetFormatPr defaultColWidth="9.140625" defaultRowHeight="15"/>
  <cols>
    <col min="1" max="1" width="7.85546875" style="16" customWidth="1"/>
    <col min="2" max="2" width="38" style="16" customWidth="1"/>
    <col min="3" max="3" width="19.28515625" style="16" customWidth="1"/>
    <col min="4" max="4" width="14" style="16" customWidth="1"/>
    <col min="5" max="5" width="61.85546875" style="16" customWidth="1"/>
    <col min="6" max="9" width="8.28515625" style="16" customWidth="1"/>
    <col min="10" max="10" width="18" style="16" customWidth="1"/>
    <col min="11" max="16384" width="9.140625" style="16"/>
  </cols>
  <sheetData>
    <row r="1" spans="1:17" s="20" customFormat="1" ht="14.1" customHeight="1">
      <c r="A1" s="13"/>
      <c r="B1" s="13"/>
      <c r="C1" s="13"/>
      <c r="D1" s="13"/>
      <c r="E1" s="76" t="s">
        <v>94</v>
      </c>
      <c r="F1" s="13"/>
      <c r="G1" s="13"/>
      <c r="H1" s="18"/>
    </row>
    <row r="2" spans="1:17" s="20" customFormat="1" ht="14.1" customHeight="1">
      <c r="A2" s="245" t="s">
        <v>95</v>
      </c>
      <c r="B2" s="245"/>
      <c r="C2" s="245"/>
      <c r="D2" s="245"/>
      <c r="E2" s="245"/>
      <c r="F2" s="77"/>
      <c r="G2" s="77"/>
      <c r="H2" s="77"/>
      <c r="I2" s="77"/>
    </row>
    <row r="3" spans="1:17" s="29" customFormat="1" ht="17.25" customHeight="1">
      <c r="A3" s="234" t="s">
        <v>133</v>
      </c>
      <c r="B3" s="234"/>
      <c r="C3" s="234"/>
      <c r="D3" s="234"/>
      <c r="E3" s="234"/>
      <c r="F3" s="78"/>
      <c r="G3" s="78"/>
      <c r="H3" s="78"/>
      <c r="I3" s="78"/>
      <c r="J3" s="78"/>
      <c r="K3" s="78"/>
    </row>
    <row r="4" spans="1:17" s="13" customFormat="1" ht="15" customHeight="1">
      <c r="A4" s="172" t="s">
        <v>134</v>
      </c>
      <c r="B4" s="172"/>
      <c r="C4" s="172"/>
      <c r="D4" s="172"/>
      <c r="E4" s="172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3" customFormat="1" ht="16.149999999999999" customHeight="1">
      <c r="A5" s="172" t="s">
        <v>103</v>
      </c>
      <c r="B5" s="172"/>
      <c r="C5" s="172"/>
      <c r="D5" s="172"/>
      <c r="E5" s="172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5" customFormat="1" ht="14.1" customHeight="1">
      <c r="A6" s="4"/>
      <c r="B6" s="75"/>
      <c r="C6" s="75"/>
      <c r="D6" s="75"/>
      <c r="E6" s="75"/>
      <c r="F6" s="75"/>
      <c r="G6" s="75"/>
      <c r="H6" s="75"/>
      <c r="I6" s="75"/>
    </row>
    <row r="7" spans="1:17" s="114" customFormat="1" ht="29.25" customHeight="1">
      <c r="A7" s="152" t="s">
        <v>11</v>
      </c>
      <c r="B7" s="152" t="s">
        <v>96</v>
      </c>
      <c r="C7" s="152" t="s">
        <v>97</v>
      </c>
      <c r="D7" s="152" t="s">
        <v>98</v>
      </c>
      <c r="E7" s="152" t="s">
        <v>99</v>
      </c>
    </row>
    <row r="8" spans="1:17" s="22" customFormat="1" ht="12.75" customHeight="1">
      <c r="A8" s="153">
        <v>1</v>
      </c>
      <c r="B8" s="153">
        <v>2</v>
      </c>
      <c r="C8" s="153">
        <v>3</v>
      </c>
      <c r="D8" s="153">
        <v>4</v>
      </c>
      <c r="E8" s="153">
        <v>5</v>
      </c>
    </row>
    <row r="9" spans="1:17" s="25" customFormat="1" ht="69.75" customHeight="1">
      <c r="A9" s="154">
        <v>1</v>
      </c>
      <c r="B9" s="154" t="s">
        <v>101</v>
      </c>
      <c r="C9" s="155">
        <v>45321</v>
      </c>
      <c r="D9" s="154">
        <v>77</v>
      </c>
      <c r="E9" s="156" t="s">
        <v>149</v>
      </c>
    </row>
    <row r="10" spans="1:17" s="25" customFormat="1" ht="44.25" customHeight="1">
      <c r="A10" s="100">
        <v>2</v>
      </c>
      <c r="B10" s="100" t="s">
        <v>101</v>
      </c>
      <c r="C10" s="157">
        <v>45601</v>
      </c>
      <c r="D10" s="100">
        <v>1365</v>
      </c>
      <c r="E10" s="158" t="s">
        <v>150</v>
      </c>
      <c r="F10" s="120"/>
    </row>
  </sheetData>
  <mergeCells count="4">
    <mergeCell ref="A2:E2"/>
    <mergeCell ref="A3:E3"/>
    <mergeCell ref="A4:E4"/>
    <mergeCell ref="A5:E5"/>
  </mergeCells>
  <pageMargins left="0.11811023622047245" right="0.11811023622047245" top="0.74803149606299213" bottom="0.35433070866141736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11" sqref="F11"/>
    </sheetView>
  </sheetViews>
  <sheetFormatPr defaultRowHeight="15"/>
  <cols>
    <col min="3" max="3" width="14.42578125" customWidth="1"/>
    <col min="4" max="4" width="24.42578125" customWidth="1"/>
    <col min="5" max="5" width="15.42578125" customWidth="1"/>
    <col min="6" max="10" width="13" customWidth="1"/>
    <col min="11" max="11" width="11.42578125" customWidth="1"/>
  </cols>
  <sheetData>
    <row r="1" spans="1:11">
      <c r="A1" t="s">
        <v>107</v>
      </c>
    </row>
    <row r="2" spans="1:11" s="95" customFormat="1" ht="15.7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9"/>
    </row>
    <row r="3" spans="1:11" s="95" customFormat="1" ht="24.75" customHeight="1">
      <c r="A3" s="250" t="s">
        <v>133</v>
      </c>
      <c r="B3" s="250"/>
      <c r="C3" s="250"/>
      <c r="D3" s="250"/>
      <c r="E3" s="250"/>
      <c r="F3" s="250"/>
      <c r="G3" s="250"/>
      <c r="H3" s="250"/>
      <c r="I3" s="250"/>
      <c r="J3" s="250"/>
      <c r="K3" s="249"/>
    </row>
    <row r="4" spans="1:11" s="93" customFormat="1" ht="30.75" customHeight="1">
      <c r="A4" s="177" t="s">
        <v>137</v>
      </c>
      <c r="B4" s="177"/>
      <c r="C4" s="177"/>
      <c r="D4" s="177"/>
      <c r="E4" s="177"/>
      <c r="F4" s="177"/>
      <c r="G4" s="177"/>
      <c r="H4" s="177"/>
      <c r="I4" s="177"/>
      <c r="J4" s="177"/>
      <c r="K4" s="96"/>
    </row>
    <row r="5" spans="1:11" s="93" customFormat="1" ht="22.5" customHeight="1">
      <c r="A5" s="172" t="s">
        <v>124</v>
      </c>
      <c r="B5" s="172"/>
      <c r="C5" s="172"/>
      <c r="D5" s="172"/>
      <c r="E5" s="172"/>
      <c r="F5" s="172"/>
      <c r="G5" s="172"/>
      <c r="H5" s="172"/>
      <c r="I5" s="172"/>
      <c r="J5" s="172"/>
      <c r="K5" s="97"/>
    </row>
    <row r="6" spans="1:11" ht="24.75" customHeight="1"/>
    <row r="7" spans="1:11" s="119" customFormat="1" ht="71.25" customHeight="1">
      <c r="A7" s="244" t="s">
        <v>4</v>
      </c>
      <c r="B7" s="244"/>
      <c r="C7" s="212" t="s">
        <v>17</v>
      </c>
      <c r="D7" s="246" t="s">
        <v>108</v>
      </c>
      <c r="E7" s="247" t="s">
        <v>109</v>
      </c>
      <c r="F7" s="117" t="s">
        <v>110</v>
      </c>
      <c r="G7" s="117" t="s">
        <v>111</v>
      </c>
      <c r="H7" s="117" t="s">
        <v>112</v>
      </c>
      <c r="I7" s="117" t="s">
        <v>113</v>
      </c>
      <c r="J7" s="117" t="s">
        <v>114</v>
      </c>
      <c r="K7" s="118"/>
    </row>
    <row r="8" spans="1:11" s="93" customFormat="1" ht="15" customHeight="1">
      <c r="A8" s="8" t="s">
        <v>9</v>
      </c>
      <c r="B8" s="8" t="s">
        <v>5</v>
      </c>
      <c r="C8" s="212"/>
      <c r="D8" s="246"/>
      <c r="E8" s="247"/>
      <c r="F8" s="94" t="s">
        <v>115</v>
      </c>
      <c r="G8" s="94" t="s">
        <v>116</v>
      </c>
      <c r="H8" s="94" t="s">
        <v>117</v>
      </c>
      <c r="I8" s="94" t="s">
        <v>118</v>
      </c>
      <c r="J8" s="94" t="s">
        <v>119</v>
      </c>
      <c r="K8" s="92"/>
    </row>
    <row r="9" spans="1:11" s="95" customFormat="1" ht="19.899999999999999" customHeight="1">
      <c r="A9" s="8" t="s">
        <v>3</v>
      </c>
      <c r="B9" s="8" t="s">
        <v>2</v>
      </c>
      <c r="C9" s="86">
        <v>3</v>
      </c>
      <c r="D9" s="94">
        <v>4</v>
      </c>
      <c r="E9" s="9">
        <v>5</v>
      </c>
      <c r="F9" s="94" t="s">
        <v>120</v>
      </c>
      <c r="G9" s="94">
        <v>7</v>
      </c>
      <c r="H9" s="94">
        <v>8</v>
      </c>
      <c r="I9" s="94">
        <v>9</v>
      </c>
      <c r="J9" s="94" t="s">
        <v>121</v>
      </c>
      <c r="K9" s="92"/>
    </row>
    <row r="10" spans="1:11" s="103" customFormat="1" ht="68.45" customHeight="1">
      <c r="A10" s="98" t="s">
        <v>52</v>
      </c>
      <c r="B10" s="98"/>
      <c r="C10" s="99" t="s">
        <v>125</v>
      </c>
      <c r="D10" s="100" t="s">
        <v>122</v>
      </c>
      <c r="E10" s="101" t="s">
        <v>106</v>
      </c>
      <c r="F10" s="105">
        <f>G10*J10</f>
        <v>1</v>
      </c>
      <c r="G10" s="106">
        <v>1</v>
      </c>
      <c r="H10" s="106">
        <v>1</v>
      </c>
      <c r="I10" s="106">
        <v>1</v>
      </c>
      <c r="J10" s="106">
        <f>H10/I10</f>
        <v>1</v>
      </c>
      <c r="K10" s="102"/>
    </row>
  </sheetData>
  <mergeCells count="8">
    <mergeCell ref="A7:B7"/>
    <mergeCell ref="C7:C8"/>
    <mergeCell ref="D7:D8"/>
    <mergeCell ref="E7:E8"/>
    <mergeCell ref="A2:K2"/>
    <mergeCell ref="A3:K3"/>
    <mergeCell ref="A4:J4"/>
    <mergeCell ref="A5:J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Тит.лист</vt:lpstr>
      <vt:lpstr>ф 1</vt:lpstr>
      <vt:lpstr>ф 2</vt:lpstr>
      <vt:lpstr>ф 3</vt:lpstr>
      <vt:lpstr>ф 4</vt:lpstr>
      <vt:lpstr>ф 5</vt:lpstr>
      <vt:lpstr>ф 6</vt:lpstr>
      <vt:lpstr>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2025-02-18T05:36:31Z</dcterms:modified>
</cp:coreProperties>
</file>